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terh\Desktop\LGS\"/>
    </mc:Choice>
  </mc:AlternateContent>
  <bookViews>
    <workbookView xWindow="0" yWindow="120" windowWidth="16215" windowHeight="9105" activeTab="1"/>
  </bookViews>
  <sheets>
    <sheet name="Illustration 1" sheetId="13" r:id="rId1"/>
    <sheet name="Worksheet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4" l="1"/>
  <c r="E12" i="14"/>
  <c r="B10" i="14"/>
  <c r="E9" i="14"/>
  <c r="E8" i="14"/>
  <c r="E7" i="14"/>
  <c r="E6" i="14"/>
  <c r="E5" i="14"/>
  <c r="E4" i="14"/>
  <c r="E3" i="14"/>
  <c r="E10" i="14" s="1"/>
  <c r="D49" i="13" l="1"/>
  <c r="D59" i="13" s="1"/>
  <c r="C11" i="13" s="1"/>
  <c r="D42" i="13"/>
  <c r="D58" i="13" s="1"/>
  <c r="C10" i="13" s="1"/>
  <c r="D34" i="13"/>
  <c r="D55" i="13" s="1"/>
  <c r="C8" i="13" s="1"/>
  <c r="D27" i="13"/>
  <c r="D54" i="13" s="1"/>
  <c r="C7" i="13" s="1"/>
  <c r="D20" i="13"/>
  <c r="D19" i="13"/>
  <c r="D53" i="13" l="1"/>
  <c r="N47" i="13"/>
  <c r="I47" i="13"/>
  <c r="N40" i="13"/>
  <c r="I40" i="13"/>
  <c r="N32" i="13"/>
  <c r="I32" i="13"/>
  <c r="N25" i="13"/>
  <c r="I25" i="13"/>
  <c r="N17" i="13"/>
  <c r="I17" i="13"/>
  <c r="C6" i="13" l="1"/>
  <c r="C9" i="13" s="1"/>
  <c r="D56" i="13"/>
</calcChain>
</file>

<file path=xl/comments1.xml><?xml version="1.0" encoding="utf-8"?>
<comments xmlns="http://schemas.openxmlformats.org/spreadsheetml/2006/main">
  <authors>
    <author>Debra Burleson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>Get your allocation percentages from the employer allocation schedule for each plan in which you participate.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Multiply the collective pension amounts by your unique allocation percentage to calculate your amounts.</t>
        </r>
      </text>
    </comment>
  </commentList>
</comments>
</file>

<file path=xl/sharedStrings.xml><?xml version="1.0" encoding="utf-8"?>
<sst xmlns="http://schemas.openxmlformats.org/spreadsheetml/2006/main" count="119" uniqueCount="52">
  <si>
    <t>Differences Between Expected and Actual Experience</t>
  </si>
  <si>
    <t>PERS Plan 1</t>
  </si>
  <si>
    <t>Net Difference Between Projected and Actual investment Earnings on Pension Plan Investments</t>
  </si>
  <si>
    <t>Changes of Assumptions</t>
  </si>
  <si>
    <t>Total Deferred Outfolows of Excluding Employer Specific Amounts</t>
  </si>
  <si>
    <t>Plan Pension Expense</t>
  </si>
  <si>
    <t>Deferred Outlows of Resources</t>
  </si>
  <si>
    <t>Deferred Inflows of Resources</t>
  </si>
  <si>
    <t>Total Deferred Inflows of Excluding Employer Specific Amounts</t>
  </si>
  <si>
    <t>PERS Plan 2/3</t>
  </si>
  <si>
    <t>PSERS Plan 2</t>
  </si>
  <si>
    <t>LEOFF Plan 1</t>
  </si>
  <si>
    <t>LEOFF Plan 2</t>
  </si>
  <si>
    <t>Allocation Percentage</t>
  </si>
  <si>
    <t>PERS 1</t>
  </si>
  <si>
    <t>Plan 1 UAAL</t>
  </si>
  <si>
    <t>PERS 2/3</t>
  </si>
  <si>
    <t>PSERS 2</t>
  </si>
  <si>
    <t>LEOFF 1</t>
  </si>
  <si>
    <t>LEOFF 2</t>
  </si>
  <si>
    <t>Plan</t>
  </si>
  <si>
    <t>Schedules of Collective Pension Amounts (DRS report pages 129-130)</t>
  </si>
  <si>
    <t>NPL 6/30/15</t>
  </si>
  <si>
    <t>Cash-basis entities do not need information in these columns</t>
  </si>
  <si>
    <t>Total pension liabilities</t>
  </si>
  <si>
    <t>report pension liabilities on Schedule 9</t>
  </si>
  <si>
    <t>report pension assets only in the notes</t>
  </si>
  <si>
    <t>AMOUNT</t>
  </si>
  <si>
    <t>Pension Plans:</t>
  </si>
  <si>
    <t>Total Pension Liability</t>
  </si>
  <si>
    <t>Summary of Calculated Amounts</t>
  </si>
  <si>
    <t>This is the amount reported on the Schedule of Liabilities (See Cash Basis Implementation Guide)</t>
  </si>
  <si>
    <t>Totals:</t>
  </si>
  <si>
    <t>Pension Assets are only reported on the Notes</t>
  </si>
  <si>
    <t>Pension Assets</t>
  </si>
  <si>
    <t>Pension Liabilities</t>
  </si>
  <si>
    <t>Illustration 1 - Calculate your amounts</t>
  </si>
  <si>
    <t>DRS-Schedule of Employer and Nonemployer Allocations</t>
  </si>
  <si>
    <t>DRS-Schedule of Collective Pension Amounts</t>
  </si>
  <si>
    <t>Ending Balance 12/31/2015</t>
  </si>
  <si>
    <t>Employer Contributions</t>
  </si>
  <si>
    <t>PERS 1 UAAL</t>
  </si>
  <si>
    <t>PERS 2 and 3</t>
  </si>
  <si>
    <t>Public Safety ERS 2</t>
  </si>
  <si>
    <t>SERS 2 and 3</t>
  </si>
  <si>
    <t>TRS 1</t>
  </si>
  <si>
    <t>TRS 2 and 3</t>
  </si>
  <si>
    <t>Total Net Pension Liability (Schedule 09)</t>
  </si>
  <si>
    <t>Not reported on Schedule 09</t>
  </si>
  <si>
    <t>Net Pension Assets (do not net with the liabilities)</t>
  </si>
  <si>
    <r>
      <rPr>
        <i/>
        <sz val="11"/>
        <color rgb="FFFF0000"/>
        <rFont val="Calibri"/>
        <family val="2"/>
        <scheme val="minor"/>
      </rPr>
      <t>Note that amounts on</t>
    </r>
    <r>
      <rPr>
        <b/>
        <i/>
        <sz val="11"/>
        <color rgb="FFFF0000"/>
        <rFont val="Calibri"/>
        <family val="2"/>
        <scheme val="minor"/>
      </rPr>
      <t xml:space="preserve"> the DRS schedules </t>
    </r>
    <r>
      <rPr>
        <i/>
        <sz val="11"/>
        <color rgb="FFFF0000"/>
        <rFont val="Calibri"/>
        <family val="2"/>
        <scheme val="minor"/>
      </rPr>
      <t>are reported in thousands - you must multiply the amounts by $1,000 to convert to whole dollars</t>
    </r>
    <r>
      <rPr>
        <b/>
        <i/>
        <sz val="11"/>
        <color rgb="FFFF0000"/>
        <rFont val="Calibri"/>
        <family val="2"/>
        <scheme val="minor"/>
      </rPr>
      <t xml:space="preserve">.  </t>
    </r>
    <r>
      <rPr>
        <i/>
        <sz val="11"/>
        <color rgb="FFFF0000"/>
        <rFont val="Calibri"/>
        <family val="2"/>
        <scheme val="minor"/>
      </rPr>
      <t>They are adjusted in this example.</t>
    </r>
  </si>
  <si>
    <t>For the fiscal year ended 6/30/2015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</si>
</sst>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&quot;$&quot;* #,##0_);_(&quot;$&quot;* \(#,##0\);_(&quot;$&quot;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0" fillId="0" borderId="0" xfId="0" applyNumberFormat="1" applyFill="1"/>
    <xf numFmtId="0" fontId="0" fillId="0" borderId="0" xfId="0" applyAlignment="1"/>
    <xf numFmtId="0" fontId="0" fillId="0" borderId="0" xfId="0" applyFill="1" applyBorder="1"/>
    <xf numFmtId="42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6" fillId="0" borderId="1" xfId="0" applyFont="1" applyFill="1" applyBorder="1" applyAlignment="1">
      <alignment horizontal="center" wrapText="1"/>
    </xf>
    <xf numFmtId="42" fontId="6" fillId="0" borderId="2" xfId="0" applyNumberFormat="1" applyFont="1" applyFill="1" applyBorder="1"/>
    <xf numFmtId="44" fontId="1" fillId="0" borderId="0" xfId="0" applyNumberFormat="1" applyFont="1"/>
    <xf numFmtId="0" fontId="6" fillId="0" borderId="1" xfId="0" applyFont="1" applyBorder="1" applyAlignment="1">
      <alignment horizontal="center" wrapText="1"/>
    </xf>
    <xf numFmtId="42" fontId="1" fillId="0" borderId="0" xfId="0" applyNumberFormat="1" applyFont="1" applyFill="1"/>
    <xf numFmtId="0" fontId="6" fillId="0" borderId="0" xfId="0" applyFont="1" applyAlignment="1"/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horizontal="center" wrapText="1"/>
    </xf>
    <xf numFmtId="41" fontId="9" fillId="0" borderId="0" xfId="0" applyNumberFormat="1" applyFont="1"/>
    <xf numFmtId="42" fontId="8" fillId="0" borderId="2" xfId="0" applyNumberFormat="1" applyFont="1" applyFill="1" applyBorder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1" fontId="1" fillId="3" borderId="10" xfId="0" applyNumberFormat="1" applyFont="1" applyFill="1" applyBorder="1"/>
    <xf numFmtId="41" fontId="1" fillId="3" borderId="2" xfId="0" applyNumberFormat="1" applyFont="1" applyFill="1" applyBorder="1"/>
    <xf numFmtId="41" fontId="1" fillId="3" borderId="11" xfId="0" applyNumberFormat="1" applyFont="1" applyFill="1" applyBorder="1"/>
    <xf numFmtId="0" fontId="1" fillId="3" borderId="6" xfId="0" applyFont="1" applyFill="1" applyBorder="1"/>
    <xf numFmtId="0" fontId="1" fillId="3" borderId="0" xfId="0" applyFont="1" applyFill="1" applyBorder="1"/>
    <xf numFmtId="41" fontId="1" fillId="3" borderId="6" xfId="0" applyNumberFormat="1" applyFont="1" applyFill="1" applyBorder="1"/>
    <xf numFmtId="41" fontId="1" fillId="3" borderId="0" xfId="0" applyNumberFormat="1" applyFont="1" applyFill="1" applyBorder="1"/>
    <xf numFmtId="41" fontId="1" fillId="3" borderId="7" xfId="0" applyNumberFormat="1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9" fillId="0" borderId="18" xfId="0" applyFont="1" applyFill="1" applyBorder="1"/>
    <xf numFmtId="165" fontId="9" fillId="0" borderId="19" xfId="2" applyNumberFormat="1" applyFont="1" applyBorder="1"/>
    <xf numFmtId="165" fontId="9" fillId="0" borderId="20" xfId="2" applyNumberFormat="1" applyFont="1" applyBorder="1"/>
    <xf numFmtId="0" fontId="9" fillId="0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3" fillId="0" borderId="0" xfId="0" applyFont="1"/>
    <xf numFmtId="165" fontId="7" fillId="2" borderId="20" xfId="2" applyNumberFormat="1" applyFont="1" applyFill="1" applyBorder="1"/>
    <xf numFmtId="0" fontId="7" fillId="0" borderId="0" xfId="0" applyFont="1" applyAlignment="1">
      <alignment horizontal="center" wrapText="1"/>
    </xf>
    <xf numFmtId="0" fontId="9" fillId="0" borderId="16" xfId="0" applyFont="1" applyFill="1" applyBorder="1"/>
    <xf numFmtId="165" fontId="9" fillId="0" borderId="17" xfId="2" applyNumberFormat="1" applyFont="1" applyBorder="1"/>
    <xf numFmtId="0" fontId="10" fillId="0" borderId="21" xfId="0" applyFont="1" applyFill="1" applyBorder="1"/>
    <xf numFmtId="0" fontId="0" fillId="0" borderId="27" xfId="0" applyBorder="1"/>
    <xf numFmtId="0" fontId="0" fillId="0" borderId="0" xfId="0" applyBorder="1"/>
    <xf numFmtId="0" fontId="9" fillId="0" borderId="2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0" fillId="0" borderId="1" xfId="0" applyBorder="1"/>
    <xf numFmtId="0" fontId="9" fillId="0" borderId="22" xfId="0" applyFont="1" applyFill="1" applyBorder="1"/>
    <xf numFmtId="0" fontId="0" fillId="0" borderId="23" xfId="0" applyBorder="1"/>
    <xf numFmtId="0" fontId="9" fillId="5" borderId="0" xfId="0" applyFont="1" applyFill="1"/>
    <xf numFmtId="164" fontId="9" fillId="5" borderId="0" xfId="0" applyNumberFormat="1" applyFont="1" applyFill="1"/>
    <xf numFmtId="42" fontId="10" fillId="5" borderId="0" xfId="0" applyNumberFormat="1" applyFont="1" applyFill="1"/>
    <xf numFmtId="0" fontId="9" fillId="5" borderId="0" xfId="0" applyFont="1" applyFill="1" applyBorder="1"/>
    <xf numFmtId="0" fontId="10" fillId="5" borderId="0" xfId="0" applyFont="1" applyFill="1"/>
    <xf numFmtId="164" fontId="10" fillId="5" borderId="0" xfId="0" applyNumberFormat="1" applyFont="1" applyFill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27" xfId="0" applyFont="1" applyFill="1" applyBorder="1"/>
    <xf numFmtId="0" fontId="10" fillId="0" borderId="1" xfId="0" applyFont="1" applyFill="1" applyBorder="1"/>
    <xf numFmtId="0" fontId="0" fillId="0" borderId="0" xfId="0" applyBorder="1" applyAlignment="1">
      <alignment vertical="center" wrapText="1"/>
    </xf>
    <xf numFmtId="165" fontId="9" fillId="0" borderId="0" xfId="2" applyNumberFormat="1" applyFont="1" applyBorder="1"/>
    <xf numFmtId="0" fontId="0" fillId="0" borderId="0" xfId="0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0" xfId="0" applyFont="1" applyAlignment="1">
      <alignment horizontal="left"/>
    </xf>
    <xf numFmtId="165" fontId="7" fillId="2" borderId="25" xfId="2" applyNumberFormat="1" applyFont="1" applyFill="1" applyBorder="1"/>
    <xf numFmtId="165" fontId="9" fillId="0" borderId="26" xfId="2" applyNumberFormat="1" applyFont="1" applyBorder="1"/>
    <xf numFmtId="165" fontId="9" fillId="0" borderId="25" xfId="2" applyNumberFormat="1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6" borderId="0" xfId="0" applyFill="1" applyBorder="1" applyAlignment="1">
      <alignment horizontal="center" vertical="top" wrapText="1"/>
    </xf>
    <xf numFmtId="165" fontId="0" fillId="6" borderId="0" xfId="2" applyNumberFormat="1" applyFont="1" applyFill="1"/>
    <xf numFmtId="164" fontId="0" fillId="6" borderId="0" xfId="0" applyNumberFormat="1" applyFill="1"/>
    <xf numFmtId="41" fontId="0" fillId="0" borderId="0" xfId="3" applyNumberFormat="1" applyFont="1"/>
    <xf numFmtId="166" fontId="0" fillId="0" borderId="0" xfId="0" applyNumberFormat="1"/>
    <xf numFmtId="4" fontId="0" fillId="6" borderId="0" xfId="0" applyNumberFormat="1" applyFill="1"/>
    <xf numFmtId="166" fontId="0" fillId="0" borderId="28" xfId="0" applyNumberFormat="1" applyBorder="1"/>
    <xf numFmtId="4" fontId="0" fillId="0" borderId="0" xfId="0" applyNumberFormat="1" applyFill="1"/>
    <xf numFmtId="41" fontId="16" fillId="0" borderId="0" xfId="3" applyNumberFormat="1" applyFont="1" applyAlignment="1">
      <alignment horizontal="right"/>
    </xf>
    <xf numFmtId="41" fontId="16" fillId="0" borderId="0" xfId="3" applyNumberFormat="1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/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</cellXfs>
  <cellStyles count="4">
    <cellStyle name="Comma" xfId="3" builtinId="3"/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Normal="100" workbookViewId="0">
      <selection activeCell="H6" sqref="H6"/>
    </sheetView>
  </sheetViews>
  <sheetFormatPr defaultRowHeight="15" x14ac:dyDescent="0.25"/>
  <cols>
    <col min="1" max="1" width="13.42578125" customWidth="1"/>
    <col min="2" max="2" width="27.140625" bestFit="1" customWidth="1"/>
    <col min="3" max="3" width="18" customWidth="1"/>
    <col min="4" max="4" width="25.5703125" customWidth="1"/>
    <col min="5" max="5" width="3.5703125" customWidth="1"/>
    <col min="6" max="6" width="19.5703125" customWidth="1"/>
    <col min="7" max="7" width="19.140625" customWidth="1"/>
    <col min="8" max="8" width="18.5703125" customWidth="1"/>
    <col min="9" max="9" width="14" bestFit="1" customWidth="1"/>
    <col min="10" max="10" width="3.42578125" customWidth="1"/>
    <col min="11" max="12" width="19" customWidth="1"/>
    <col min="13" max="13" width="20.42578125" customWidth="1"/>
    <col min="14" max="14" width="14" bestFit="1" customWidth="1"/>
    <col min="15" max="15" width="15.42578125" bestFit="1" customWidth="1"/>
  </cols>
  <sheetData>
    <row r="1" spans="1:15" ht="18.75" x14ac:dyDescent="0.3">
      <c r="A1" s="27" t="s">
        <v>36</v>
      </c>
      <c r="C1" s="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D2" s="110" t="s">
        <v>21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x14ac:dyDescent="0.25">
      <c r="D3" s="110" t="s">
        <v>51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x14ac:dyDescent="0.25">
      <c r="B4" s="54" t="s">
        <v>30</v>
      </c>
      <c r="D4" s="5"/>
      <c r="E4" s="11"/>
      <c r="F4" s="5"/>
      <c r="G4" s="5"/>
      <c r="H4" s="5"/>
      <c r="I4" s="5"/>
      <c r="J4" s="6" t="s">
        <v>50</v>
      </c>
      <c r="K4" s="5"/>
      <c r="L4" s="5"/>
      <c r="M4" s="5"/>
      <c r="N4" s="5"/>
      <c r="O4" s="5"/>
    </row>
    <row r="5" spans="1:15" ht="18.75" x14ac:dyDescent="0.3">
      <c r="B5" s="52" t="s">
        <v>28</v>
      </c>
      <c r="C5" s="53" t="s">
        <v>27</v>
      </c>
      <c r="D5" s="11"/>
      <c r="E5" s="11"/>
      <c r="F5" s="11"/>
      <c r="G5" s="11"/>
      <c r="H5" s="11"/>
      <c r="I5" s="11"/>
      <c r="J5" s="6"/>
      <c r="K5" s="11"/>
      <c r="L5" s="11"/>
      <c r="M5" s="11"/>
      <c r="N5" s="11"/>
      <c r="O5" s="11"/>
    </row>
    <row r="6" spans="1:15" ht="18.75" x14ac:dyDescent="0.3">
      <c r="A6" s="104" t="s">
        <v>35</v>
      </c>
      <c r="B6" s="48" t="s">
        <v>14</v>
      </c>
      <c r="C6" s="49">
        <f>D53</f>
        <v>12084232.9395</v>
      </c>
      <c r="D6" s="11"/>
      <c r="E6" s="11"/>
      <c r="F6" s="11"/>
      <c r="G6" s="11"/>
      <c r="H6" s="11"/>
      <c r="I6" s="11"/>
      <c r="J6" s="6"/>
      <c r="K6" s="11"/>
      <c r="L6" s="11"/>
      <c r="M6" s="11"/>
      <c r="N6" s="11"/>
      <c r="O6" s="11"/>
    </row>
    <row r="7" spans="1:15" ht="18.75" x14ac:dyDescent="0.3">
      <c r="A7" s="109"/>
      <c r="B7" s="48" t="s">
        <v>16</v>
      </c>
      <c r="C7" s="49">
        <f>D54</f>
        <v>9897332.1594299991</v>
      </c>
      <c r="D7" s="11"/>
      <c r="E7" s="11"/>
      <c r="F7" s="11"/>
      <c r="G7" s="11"/>
      <c r="H7" s="11"/>
      <c r="I7" s="11"/>
      <c r="J7" s="6"/>
      <c r="K7" s="11"/>
      <c r="L7" s="11"/>
      <c r="M7" s="11"/>
      <c r="N7" s="11"/>
      <c r="O7" s="11"/>
    </row>
    <row r="8" spans="1:15" ht="18.75" x14ac:dyDescent="0.3">
      <c r="A8" s="109"/>
      <c r="B8" s="62" t="s">
        <v>17</v>
      </c>
      <c r="C8" s="50">
        <f>D55</f>
        <v>53081.744040000005</v>
      </c>
      <c r="D8" s="11"/>
      <c r="E8" s="11"/>
      <c r="F8" s="11"/>
      <c r="G8" s="11"/>
      <c r="H8" s="11"/>
      <c r="I8" s="11"/>
      <c r="J8" s="6"/>
      <c r="K8" s="11"/>
      <c r="L8" s="11"/>
      <c r="M8" s="11"/>
      <c r="N8" s="11"/>
      <c r="O8" s="11"/>
    </row>
    <row r="9" spans="1:15" ht="18.75" x14ac:dyDescent="0.3">
      <c r="A9" s="109"/>
      <c r="B9" s="51" t="s">
        <v>29</v>
      </c>
      <c r="C9" s="55">
        <f>SUM(C6:C8)</f>
        <v>22034646.842970002</v>
      </c>
      <c r="D9" s="82" t="s">
        <v>31</v>
      </c>
      <c r="E9" s="11"/>
      <c r="F9" s="5"/>
      <c r="G9" s="5"/>
      <c r="H9" s="5"/>
      <c r="I9" s="5"/>
      <c r="K9" s="5"/>
      <c r="L9" s="5"/>
      <c r="M9" s="5"/>
      <c r="N9" s="5"/>
      <c r="O9" s="5"/>
    </row>
    <row r="10" spans="1:15" ht="18.75" customHeight="1" x14ac:dyDescent="0.3">
      <c r="A10" s="104" t="s">
        <v>34</v>
      </c>
      <c r="B10" s="76" t="s">
        <v>18</v>
      </c>
      <c r="C10" s="58">
        <f>D58</f>
        <v>-1633773.48318</v>
      </c>
      <c r="D10" s="108" t="s">
        <v>33</v>
      </c>
      <c r="E10" s="11"/>
      <c r="F10" s="11"/>
      <c r="G10" s="11"/>
      <c r="H10" s="11"/>
      <c r="I10" s="11"/>
      <c r="J10" s="29"/>
      <c r="K10" s="11"/>
      <c r="L10" s="11"/>
      <c r="M10" s="11"/>
      <c r="N10" s="11"/>
      <c r="O10" s="11"/>
    </row>
    <row r="11" spans="1:15" ht="18.75" x14ac:dyDescent="0.3">
      <c r="A11" s="105"/>
      <c r="B11" s="77" t="s">
        <v>19</v>
      </c>
      <c r="C11" s="50">
        <f>D59</f>
        <v>-5786986.7880000006</v>
      </c>
      <c r="D11" s="108"/>
      <c r="E11" s="11"/>
      <c r="F11" s="11"/>
      <c r="G11" s="11"/>
      <c r="H11" s="11"/>
      <c r="I11" s="11"/>
      <c r="K11" s="11"/>
      <c r="L11" s="11"/>
      <c r="M11" s="11"/>
      <c r="N11" s="11"/>
      <c r="O11" s="11"/>
    </row>
    <row r="12" spans="1:15" ht="18.75" x14ac:dyDescent="0.3">
      <c r="A12" s="80"/>
      <c r="B12" s="81"/>
      <c r="C12" s="79"/>
      <c r="D12" s="74"/>
      <c r="E12" s="11"/>
      <c r="F12" s="11"/>
      <c r="G12" s="11"/>
      <c r="H12" s="11"/>
      <c r="I12" s="11"/>
      <c r="J12" s="29"/>
      <c r="K12" s="11"/>
      <c r="L12" s="11"/>
      <c r="M12" s="11"/>
      <c r="N12" s="11"/>
      <c r="O12" s="11"/>
    </row>
    <row r="13" spans="1:15" ht="19.5" thickBot="1" x14ac:dyDescent="0.35">
      <c r="A13" s="78"/>
      <c r="D13" s="75"/>
      <c r="E13" s="11"/>
      <c r="F13" s="11"/>
      <c r="G13" s="11"/>
      <c r="H13" s="11"/>
      <c r="I13" s="11"/>
      <c r="J13" s="29" t="s">
        <v>23</v>
      </c>
      <c r="K13" s="11"/>
      <c r="L13" s="11"/>
      <c r="M13" s="11"/>
      <c r="N13" s="11"/>
      <c r="O13" s="11"/>
    </row>
    <row r="14" spans="1:15" x14ac:dyDescent="0.25">
      <c r="D14" s="13"/>
      <c r="E14" s="13"/>
      <c r="F14" s="111" t="s">
        <v>1</v>
      </c>
      <c r="G14" s="112"/>
      <c r="H14" s="112"/>
      <c r="I14" s="112"/>
      <c r="J14" s="112"/>
      <c r="K14" s="112"/>
      <c r="L14" s="112"/>
      <c r="M14" s="112"/>
      <c r="N14" s="112"/>
      <c r="O14" s="113"/>
    </row>
    <row r="15" spans="1:15" x14ac:dyDescent="0.25">
      <c r="D15" s="14"/>
      <c r="E15" s="14"/>
      <c r="F15" s="106" t="s">
        <v>6</v>
      </c>
      <c r="G15" s="107"/>
      <c r="H15" s="107"/>
      <c r="I15" s="107"/>
      <c r="J15" s="32"/>
      <c r="K15" s="107" t="s">
        <v>7</v>
      </c>
      <c r="L15" s="107"/>
      <c r="M15" s="107"/>
      <c r="N15" s="107"/>
      <c r="O15" s="33"/>
    </row>
    <row r="16" spans="1:15" s="1" customFormat="1" ht="97.5" customHeight="1" x14ac:dyDescent="0.3">
      <c r="A16" s="56"/>
      <c r="B16" s="21" t="s">
        <v>20</v>
      </c>
      <c r="C16" s="21" t="s">
        <v>13</v>
      </c>
      <c r="D16" s="22" t="s">
        <v>22</v>
      </c>
      <c r="E16" s="15"/>
      <c r="F16" s="34" t="s">
        <v>0</v>
      </c>
      <c r="G16" s="35" t="s">
        <v>2</v>
      </c>
      <c r="H16" s="35" t="s">
        <v>3</v>
      </c>
      <c r="I16" s="35" t="s">
        <v>4</v>
      </c>
      <c r="J16" s="35"/>
      <c r="K16" s="35" t="s">
        <v>0</v>
      </c>
      <c r="L16" s="35" t="s">
        <v>2</v>
      </c>
      <c r="M16" s="35" t="s">
        <v>3</v>
      </c>
      <c r="N16" s="35" t="s">
        <v>8</v>
      </c>
      <c r="O16" s="36" t="s">
        <v>5</v>
      </c>
    </row>
    <row r="17" spans="1:15" s="2" customFormat="1" ht="19.5" thickBot="1" x14ac:dyDescent="0.35">
      <c r="B17" s="23"/>
      <c r="C17" s="23"/>
      <c r="D17" s="24">
        <v>5230930000</v>
      </c>
      <c r="E17" s="16"/>
      <c r="F17" s="37">
        <v>0</v>
      </c>
      <c r="G17" s="38">
        <v>0</v>
      </c>
      <c r="H17" s="38">
        <v>0</v>
      </c>
      <c r="I17" s="38">
        <f>SUM(F17:H17)</f>
        <v>0</v>
      </c>
      <c r="J17" s="38"/>
      <c r="K17" s="38">
        <v>0</v>
      </c>
      <c r="L17" s="38">
        <v>286189000</v>
      </c>
      <c r="M17" s="38">
        <v>0</v>
      </c>
      <c r="N17" s="38">
        <f>SUM(K17:M17)</f>
        <v>286189000</v>
      </c>
      <c r="O17" s="39">
        <v>311755000</v>
      </c>
    </row>
    <row r="18" spans="1:15" ht="19.5" thickTop="1" x14ac:dyDescent="0.3">
      <c r="B18" s="25"/>
      <c r="C18" s="25"/>
      <c r="D18" s="26"/>
      <c r="E18" s="14"/>
      <c r="F18" s="40"/>
      <c r="G18" s="41"/>
      <c r="H18" s="41"/>
      <c r="I18" s="41"/>
      <c r="J18" s="41"/>
      <c r="K18" s="41"/>
      <c r="L18" s="41"/>
      <c r="M18" s="41"/>
      <c r="N18" s="41"/>
      <c r="O18" s="33"/>
    </row>
    <row r="19" spans="1:15" ht="18.75" x14ac:dyDescent="0.3">
      <c r="A19" s="30"/>
      <c r="B19" s="68" t="s">
        <v>14</v>
      </c>
      <c r="C19" s="69">
        <v>9.1769999999999997E-5</v>
      </c>
      <c r="D19" s="70">
        <f>D17*C19</f>
        <v>480042.4461</v>
      </c>
      <c r="E19" s="19"/>
      <c r="F19" s="42"/>
      <c r="G19" s="43"/>
      <c r="H19" s="43"/>
      <c r="I19" s="43"/>
      <c r="J19" s="41"/>
      <c r="K19" s="43"/>
      <c r="L19" s="43"/>
      <c r="M19" s="43"/>
      <c r="N19" s="43"/>
      <c r="O19" s="44"/>
    </row>
    <row r="20" spans="1:15" ht="18.75" x14ac:dyDescent="0.3">
      <c r="B20" s="68" t="s">
        <v>15</v>
      </c>
      <c r="C20" s="69">
        <v>2.2183799999999998E-3</v>
      </c>
      <c r="D20" s="70">
        <f>D17*C20</f>
        <v>11604190.4934</v>
      </c>
      <c r="E20" s="19"/>
      <c r="F20" s="42"/>
      <c r="G20" s="43"/>
      <c r="H20" s="43"/>
      <c r="I20" s="43"/>
      <c r="J20" s="41"/>
      <c r="K20" s="43"/>
      <c r="L20" s="43"/>
      <c r="M20" s="43"/>
      <c r="N20" s="43"/>
      <c r="O20" s="44"/>
    </row>
    <row r="21" spans="1:15" x14ac:dyDescent="0.25">
      <c r="B21" s="4"/>
      <c r="C21" s="3"/>
      <c r="D21" s="17"/>
      <c r="E21" s="17"/>
      <c r="F21" s="40"/>
      <c r="G21" s="41"/>
      <c r="H21" s="41"/>
      <c r="I21" s="41"/>
      <c r="J21" s="41"/>
      <c r="K21" s="41"/>
      <c r="L21" s="41"/>
      <c r="M21" s="41"/>
      <c r="N21" s="41"/>
      <c r="O21" s="33"/>
    </row>
    <row r="22" spans="1:15" x14ac:dyDescent="0.25">
      <c r="D22" s="13"/>
      <c r="E22" s="13"/>
      <c r="F22" s="101" t="s">
        <v>9</v>
      </c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x14ac:dyDescent="0.25">
      <c r="D23" s="14"/>
      <c r="E23" s="14"/>
      <c r="F23" s="106" t="s">
        <v>6</v>
      </c>
      <c r="G23" s="107"/>
      <c r="H23" s="107"/>
      <c r="I23" s="107"/>
      <c r="J23" s="32"/>
      <c r="K23" s="107" t="s">
        <v>7</v>
      </c>
      <c r="L23" s="107"/>
      <c r="M23" s="107"/>
      <c r="N23" s="107"/>
      <c r="O23" s="33"/>
    </row>
    <row r="24" spans="1:15" ht="90.75" x14ac:dyDescent="0.3">
      <c r="B24" s="25"/>
      <c r="C24" s="25"/>
      <c r="D24" s="28" t="s">
        <v>22</v>
      </c>
      <c r="E24" s="18"/>
      <c r="F24" s="34" t="s">
        <v>0</v>
      </c>
      <c r="G24" s="35" t="s">
        <v>2</v>
      </c>
      <c r="H24" s="35" t="s">
        <v>3</v>
      </c>
      <c r="I24" s="35" t="s">
        <v>4</v>
      </c>
      <c r="J24" s="35"/>
      <c r="K24" s="35" t="s">
        <v>0</v>
      </c>
      <c r="L24" s="35" t="s">
        <v>2</v>
      </c>
      <c r="M24" s="35" t="s">
        <v>3</v>
      </c>
      <c r="N24" s="35" t="s">
        <v>8</v>
      </c>
      <c r="O24" s="36" t="s">
        <v>5</v>
      </c>
    </row>
    <row r="25" spans="1:15" ht="19.5" thickBot="1" x14ac:dyDescent="0.35">
      <c r="B25" s="25"/>
      <c r="C25" s="25"/>
      <c r="D25" s="24">
        <v>3573057000</v>
      </c>
      <c r="E25" s="16"/>
      <c r="F25" s="37">
        <v>379817000</v>
      </c>
      <c r="G25" s="38">
        <v>0</v>
      </c>
      <c r="H25" s="38">
        <v>5757000</v>
      </c>
      <c r="I25" s="38">
        <f>SUM(F25:H25)</f>
        <v>385574000</v>
      </c>
      <c r="J25" s="38"/>
      <c r="K25" s="38"/>
      <c r="L25" s="38">
        <v>953837000</v>
      </c>
      <c r="M25" s="38">
        <v>0</v>
      </c>
      <c r="N25" s="38">
        <f>SUM(K25:M25)</f>
        <v>953837000</v>
      </c>
      <c r="O25" s="39">
        <v>423424000</v>
      </c>
    </row>
    <row r="26" spans="1:15" ht="19.5" thickTop="1" x14ac:dyDescent="0.3">
      <c r="B26" s="25"/>
      <c r="C26" s="25"/>
      <c r="D26" s="26"/>
      <c r="E26" s="14"/>
      <c r="F26" s="40"/>
      <c r="G26" s="41"/>
      <c r="H26" s="41"/>
      <c r="I26" s="41"/>
      <c r="J26" s="41"/>
      <c r="K26" s="41"/>
      <c r="L26" s="41"/>
      <c r="M26" s="41"/>
      <c r="N26" s="41"/>
      <c r="O26" s="33"/>
    </row>
    <row r="27" spans="1:15" ht="18.75" x14ac:dyDescent="0.3">
      <c r="A27" s="30"/>
      <c r="B27" s="68" t="s">
        <v>16</v>
      </c>
      <c r="C27" s="69">
        <v>2.76999E-3</v>
      </c>
      <c r="D27" s="70">
        <f>D25*C27</f>
        <v>9897332.1594299991</v>
      </c>
      <c r="E27" s="19"/>
      <c r="F27" s="42"/>
      <c r="G27" s="43"/>
      <c r="H27" s="43"/>
      <c r="I27" s="43"/>
      <c r="J27" s="41"/>
      <c r="K27" s="43"/>
      <c r="L27" s="43"/>
      <c r="M27" s="43"/>
      <c r="N27" s="43"/>
      <c r="O27" s="44"/>
    </row>
    <row r="28" spans="1:15" x14ac:dyDescent="0.25">
      <c r="D28" s="14"/>
      <c r="E28" s="14"/>
      <c r="F28" s="40"/>
      <c r="G28" s="41"/>
      <c r="H28" s="41"/>
      <c r="I28" s="41"/>
      <c r="J28" s="41"/>
      <c r="K28" s="41"/>
      <c r="L28" s="41"/>
      <c r="M28" s="41"/>
      <c r="N28" s="41"/>
      <c r="O28" s="33"/>
    </row>
    <row r="29" spans="1:15" x14ac:dyDescent="0.25">
      <c r="D29" s="13"/>
      <c r="E29" s="13"/>
      <c r="F29" s="101" t="s">
        <v>10</v>
      </c>
      <c r="G29" s="102"/>
      <c r="H29" s="102"/>
      <c r="I29" s="102"/>
      <c r="J29" s="102"/>
      <c r="K29" s="102"/>
      <c r="L29" s="102"/>
      <c r="M29" s="102"/>
      <c r="N29" s="102"/>
      <c r="O29" s="103"/>
    </row>
    <row r="30" spans="1:15" x14ac:dyDescent="0.25">
      <c r="D30" s="14"/>
      <c r="E30" s="14"/>
      <c r="F30" s="106" t="s">
        <v>6</v>
      </c>
      <c r="G30" s="107"/>
      <c r="H30" s="107"/>
      <c r="I30" s="107"/>
      <c r="J30" s="32"/>
      <c r="K30" s="107" t="s">
        <v>7</v>
      </c>
      <c r="L30" s="107"/>
      <c r="M30" s="107"/>
      <c r="N30" s="107"/>
      <c r="O30" s="33"/>
    </row>
    <row r="31" spans="1:15" ht="90.75" x14ac:dyDescent="0.3">
      <c r="B31" s="25"/>
      <c r="C31" s="25"/>
      <c r="D31" s="28" t="s">
        <v>22</v>
      </c>
      <c r="E31" s="18"/>
      <c r="F31" s="34" t="s">
        <v>0</v>
      </c>
      <c r="G31" s="35" t="s">
        <v>2</v>
      </c>
      <c r="H31" s="35" t="s">
        <v>3</v>
      </c>
      <c r="I31" s="35" t="s">
        <v>4</v>
      </c>
      <c r="J31" s="35"/>
      <c r="K31" s="35" t="s">
        <v>0</v>
      </c>
      <c r="L31" s="35" t="s">
        <v>2</v>
      </c>
      <c r="M31" s="35" t="s">
        <v>3</v>
      </c>
      <c r="N31" s="35" t="s">
        <v>8</v>
      </c>
      <c r="O31" s="36" t="s">
        <v>5</v>
      </c>
    </row>
    <row r="32" spans="1:15" ht="19.5" thickBot="1" x14ac:dyDescent="0.35">
      <c r="B32" s="25"/>
      <c r="C32" s="25"/>
      <c r="D32" s="24">
        <v>18252000</v>
      </c>
      <c r="E32" s="16"/>
      <c r="F32" s="37">
        <v>17100000</v>
      </c>
      <c r="G32" s="38">
        <v>0</v>
      </c>
      <c r="H32" s="38">
        <v>113000</v>
      </c>
      <c r="I32" s="38">
        <f>SUM(F32:H32)</f>
        <v>17213000</v>
      </c>
      <c r="J32" s="38"/>
      <c r="K32" s="38"/>
      <c r="L32" s="38">
        <v>9053000</v>
      </c>
      <c r="M32" s="38">
        <v>0</v>
      </c>
      <c r="N32" s="38">
        <f>SUM(K32:M32)</f>
        <v>9053000</v>
      </c>
      <c r="O32" s="39">
        <v>21676000</v>
      </c>
    </row>
    <row r="33" spans="1:15" ht="19.5" thickTop="1" x14ac:dyDescent="0.3">
      <c r="B33" s="25"/>
      <c r="C33" s="25"/>
      <c r="D33" s="26"/>
      <c r="E33" s="14"/>
      <c r="F33" s="40"/>
      <c r="G33" s="41"/>
      <c r="H33" s="41"/>
      <c r="I33" s="41"/>
      <c r="J33" s="41"/>
      <c r="K33" s="41"/>
      <c r="L33" s="41"/>
      <c r="M33" s="41"/>
      <c r="N33" s="41"/>
      <c r="O33" s="33"/>
    </row>
    <row r="34" spans="1:15" ht="18.75" x14ac:dyDescent="0.3">
      <c r="A34" s="30"/>
      <c r="B34" s="71" t="s">
        <v>17</v>
      </c>
      <c r="C34" s="69">
        <v>2.9082700000000001E-3</v>
      </c>
      <c r="D34" s="70">
        <f>D32*C34</f>
        <v>53081.744040000005</v>
      </c>
      <c r="E34" s="19"/>
      <c r="F34" s="42"/>
      <c r="G34" s="43"/>
      <c r="H34" s="43"/>
      <c r="I34" s="43"/>
      <c r="J34" s="41"/>
      <c r="K34" s="43"/>
      <c r="L34" s="43"/>
      <c r="M34" s="43"/>
      <c r="N34" s="43"/>
      <c r="O34" s="44"/>
    </row>
    <row r="35" spans="1:15" x14ac:dyDescent="0.25">
      <c r="B35" s="9"/>
      <c r="C35" s="3"/>
      <c r="D35" s="19"/>
      <c r="E35" s="19"/>
      <c r="F35" s="42"/>
      <c r="G35" s="43"/>
      <c r="H35" s="43"/>
      <c r="I35" s="43"/>
      <c r="J35" s="41"/>
      <c r="K35" s="43"/>
      <c r="L35" s="43"/>
      <c r="M35" s="43"/>
      <c r="N35" s="43"/>
      <c r="O35" s="44"/>
    </row>
    <row r="36" spans="1:15" x14ac:dyDescent="0.25">
      <c r="D36" s="14"/>
      <c r="E36" s="14"/>
      <c r="F36" s="40"/>
      <c r="G36" s="41"/>
      <c r="H36" s="41"/>
      <c r="I36" s="41"/>
      <c r="J36" s="41"/>
      <c r="K36" s="41"/>
      <c r="L36" s="41"/>
      <c r="M36" s="41"/>
      <c r="N36" s="41"/>
      <c r="O36" s="33"/>
    </row>
    <row r="37" spans="1:15" x14ac:dyDescent="0.25">
      <c r="D37" s="13"/>
      <c r="E37" s="13"/>
      <c r="F37" s="101" t="s">
        <v>11</v>
      </c>
      <c r="G37" s="102"/>
      <c r="H37" s="102"/>
      <c r="I37" s="102"/>
      <c r="J37" s="102"/>
      <c r="K37" s="102"/>
      <c r="L37" s="102"/>
      <c r="M37" s="102"/>
      <c r="N37" s="102"/>
      <c r="O37" s="103"/>
    </row>
    <row r="38" spans="1:15" x14ac:dyDescent="0.25">
      <c r="D38" s="14"/>
      <c r="E38" s="14"/>
      <c r="F38" s="106" t="s">
        <v>6</v>
      </c>
      <c r="G38" s="107"/>
      <c r="H38" s="107"/>
      <c r="I38" s="107"/>
      <c r="J38" s="32"/>
      <c r="K38" s="107" t="s">
        <v>7</v>
      </c>
      <c r="L38" s="107"/>
      <c r="M38" s="107"/>
      <c r="N38" s="107"/>
      <c r="O38" s="33"/>
    </row>
    <row r="39" spans="1:15" ht="90.75" x14ac:dyDescent="0.3">
      <c r="B39" s="25"/>
      <c r="C39" s="25"/>
      <c r="D39" s="28" t="s">
        <v>22</v>
      </c>
      <c r="E39" s="18"/>
      <c r="F39" s="34" t="s">
        <v>0</v>
      </c>
      <c r="G39" s="35" t="s">
        <v>2</v>
      </c>
      <c r="H39" s="35" t="s">
        <v>3</v>
      </c>
      <c r="I39" s="35" t="s">
        <v>4</v>
      </c>
      <c r="J39" s="35"/>
      <c r="K39" s="35" t="s">
        <v>0</v>
      </c>
      <c r="L39" s="35" t="s">
        <v>2</v>
      </c>
      <c r="M39" s="35" t="s">
        <v>3</v>
      </c>
      <c r="N39" s="35" t="s">
        <v>8</v>
      </c>
      <c r="O39" s="36" t="s">
        <v>5</v>
      </c>
    </row>
    <row r="40" spans="1:15" ht="19.5" thickBot="1" x14ac:dyDescent="0.35">
      <c r="B40" s="25"/>
      <c r="C40" s="25"/>
      <c r="D40" s="24">
        <v>-1205221000</v>
      </c>
      <c r="E40" s="16"/>
      <c r="F40" s="37">
        <v>0</v>
      </c>
      <c r="G40" s="38">
        <v>0</v>
      </c>
      <c r="H40" s="38">
        <v>0</v>
      </c>
      <c r="I40" s="38">
        <f>SUM(F40:H40)</f>
        <v>0</v>
      </c>
      <c r="J40" s="38"/>
      <c r="K40" s="38"/>
      <c r="L40" s="38">
        <v>203465000</v>
      </c>
      <c r="M40" s="38">
        <v>0</v>
      </c>
      <c r="N40" s="38">
        <f>SUM(K40:M40)</f>
        <v>203465000</v>
      </c>
      <c r="O40" s="39">
        <v>-238277000</v>
      </c>
    </row>
    <row r="41" spans="1:15" ht="19.5" thickTop="1" x14ac:dyDescent="0.3">
      <c r="B41" s="25"/>
      <c r="C41" s="25"/>
      <c r="D41" s="26"/>
      <c r="E41" s="14"/>
      <c r="F41" s="40"/>
      <c r="G41" s="41"/>
      <c r="H41" s="41"/>
      <c r="I41" s="41"/>
      <c r="J41" s="41"/>
      <c r="K41" s="41"/>
      <c r="L41" s="41"/>
      <c r="M41" s="41"/>
      <c r="N41" s="41"/>
      <c r="O41" s="33"/>
    </row>
    <row r="42" spans="1:15" ht="18.75" x14ac:dyDescent="0.3">
      <c r="A42" s="30"/>
      <c r="B42" s="68" t="s">
        <v>18</v>
      </c>
      <c r="C42" s="69">
        <v>1.3555799999999999E-3</v>
      </c>
      <c r="D42" s="70">
        <f>D40*C42</f>
        <v>-1633773.48318</v>
      </c>
      <c r="E42" s="19"/>
      <c r="F42" s="42"/>
      <c r="G42" s="43"/>
      <c r="H42" s="43"/>
      <c r="I42" s="43"/>
      <c r="J42" s="41"/>
      <c r="K42" s="43"/>
      <c r="L42" s="43"/>
      <c r="M42" s="43"/>
      <c r="N42" s="43"/>
      <c r="O42" s="44"/>
    </row>
    <row r="43" spans="1:15" x14ac:dyDescent="0.25">
      <c r="B43" s="4"/>
      <c r="C43" s="3"/>
      <c r="D43" s="19"/>
      <c r="E43" s="19"/>
      <c r="F43" s="42"/>
      <c r="G43" s="43"/>
      <c r="H43" s="43"/>
      <c r="I43" s="43"/>
      <c r="J43" s="41"/>
      <c r="K43" s="43"/>
      <c r="L43" s="43"/>
      <c r="M43" s="43"/>
      <c r="N43" s="43"/>
      <c r="O43" s="44"/>
    </row>
    <row r="44" spans="1:15" x14ac:dyDescent="0.25">
      <c r="D44" s="20"/>
      <c r="E44" s="20"/>
      <c r="F44" s="101" t="s">
        <v>12</v>
      </c>
      <c r="G44" s="102"/>
      <c r="H44" s="102"/>
      <c r="I44" s="102"/>
      <c r="J44" s="102"/>
      <c r="K44" s="102"/>
      <c r="L44" s="102"/>
      <c r="M44" s="102"/>
      <c r="N44" s="102"/>
      <c r="O44" s="103"/>
    </row>
    <row r="45" spans="1:15" x14ac:dyDescent="0.25">
      <c r="D45" s="14"/>
      <c r="E45" s="14"/>
      <c r="F45" s="106" t="s">
        <v>6</v>
      </c>
      <c r="G45" s="107"/>
      <c r="H45" s="107"/>
      <c r="I45" s="107"/>
      <c r="J45" s="32"/>
      <c r="K45" s="107" t="s">
        <v>7</v>
      </c>
      <c r="L45" s="107"/>
      <c r="M45" s="107"/>
      <c r="N45" s="107"/>
      <c r="O45" s="33"/>
    </row>
    <row r="46" spans="1:15" ht="90.75" x14ac:dyDescent="0.3">
      <c r="B46" s="26"/>
      <c r="C46" s="26"/>
      <c r="D46" s="28" t="s">
        <v>22</v>
      </c>
      <c r="E46" s="18"/>
      <c r="F46" s="34" t="s">
        <v>0</v>
      </c>
      <c r="G46" s="35" t="s">
        <v>2</v>
      </c>
      <c r="H46" s="35" t="s">
        <v>3</v>
      </c>
      <c r="I46" s="35" t="s">
        <v>4</v>
      </c>
      <c r="J46" s="35"/>
      <c r="K46" s="35" t="s">
        <v>0</v>
      </c>
      <c r="L46" s="35" t="s">
        <v>2</v>
      </c>
      <c r="M46" s="35" t="s">
        <v>3</v>
      </c>
      <c r="N46" s="35" t="s">
        <v>8</v>
      </c>
      <c r="O46" s="36" t="s">
        <v>5</v>
      </c>
    </row>
    <row r="47" spans="1:15" ht="19.5" thickBot="1" x14ac:dyDescent="0.35">
      <c r="B47" s="26"/>
      <c r="C47" s="26"/>
      <c r="D47" s="24">
        <v>-1027800000</v>
      </c>
      <c r="E47" s="16"/>
      <c r="F47" s="37">
        <v>90001000</v>
      </c>
      <c r="G47" s="38">
        <v>0</v>
      </c>
      <c r="H47" s="38">
        <v>2711000</v>
      </c>
      <c r="I47" s="38">
        <f>SUM(F47:H47)</f>
        <v>92712000</v>
      </c>
      <c r="J47" s="38"/>
      <c r="K47" s="38"/>
      <c r="L47" s="38">
        <v>311418000</v>
      </c>
      <c r="M47" s="38">
        <v>0</v>
      </c>
      <c r="N47" s="38">
        <f>SUM(K47:M47)</f>
        <v>311418000</v>
      </c>
      <c r="O47" s="39">
        <v>-36731000</v>
      </c>
    </row>
    <row r="48" spans="1:15" ht="20.25" thickTop="1" thickBot="1" x14ac:dyDescent="0.35">
      <c r="B48" s="26"/>
      <c r="C48" s="26"/>
      <c r="D48" s="26"/>
      <c r="E48" s="14"/>
      <c r="F48" s="45"/>
      <c r="G48" s="46"/>
      <c r="H48" s="46"/>
      <c r="I48" s="46"/>
      <c r="J48" s="46"/>
      <c r="K48" s="46"/>
      <c r="L48" s="46"/>
      <c r="M48" s="46"/>
      <c r="N48" s="46"/>
      <c r="O48" s="47"/>
    </row>
    <row r="49" spans="1:15" ht="18.75" x14ac:dyDescent="0.3">
      <c r="A49" s="30"/>
      <c r="B49" s="72" t="s">
        <v>19</v>
      </c>
      <c r="C49" s="73">
        <v>5.6304600000000003E-3</v>
      </c>
      <c r="D49" s="70">
        <f>D47*C49</f>
        <v>-5786986.7880000006</v>
      </c>
      <c r="E49" s="10"/>
      <c r="F49" s="7"/>
      <c r="G49" s="7"/>
      <c r="H49" s="7"/>
      <c r="I49" s="7"/>
      <c r="J49" s="4"/>
      <c r="K49" s="7"/>
      <c r="L49" s="7"/>
      <c r="M49" s="7"/>
      <c r="N49" s="7"/>
      <c r="O49" s="2"/>
    </row>
    <row r="52" spans="1:15" ht="18.75" x14ac:dyDescent="0.3">
      <c r="B52" s="66" t="s">
        <v>32</v>
      </c>
      <c r="C52" s="67"/>
      <c r="D52" s="64" t="s">
        <v>27</v>
      </c>
    </row>
    <row r="53" spans="1:15" ht="18.75" x14ac:dyDescent="0.3">
      <c r="B53" s="48" t="s">
        <v>14</v>
      </c>
      <c r="C53" s="61"/>
      <c r="D53" s="84">
        <f>SUM(D19:D20)</f>
        <v>12084232.9395</v>
      </c>
    </row>
    <row r="54" spans="1:15" ht="18.75" x14ac:dyDescent="0.3">
      <c r="B54" s="48" t="s">
        <v>16</v>
      </c>
      <c r="C54" s="61"/>
      <c r="D54" s="84">
        <f>D27</f>
        <v>9897332.1594299991</v>
      </c>
    </row>
    <row r="55" spans="1:15" ht="18.75" x14ac:dyDescent="0.3">
      <c r="B55" s="48" t="s">
        <v>17</v>
      </c>
      <c r="C55" s="61"/>
      <c r="D55" s="85">
        <f>D34</f>
        <v>53081.744040000005</v>
      </c>
    </row>
    <row r="56" spans="1:15" ht="18.75" x14ac:dyDescent="0.3">
      <c r="B56" s="62"/>
      <c r="C56" s="63" t="s">
        <v>24</v>
      </c>
      <c r="D56" s="83">
        <f>SUM(D53:D55)</f>
        <v>22034646.842970002</v>
      </c>
      <c r="E56" s="31" t="s">
        <v>25</v>
      </c>
    </row>
    <row r="57" spans="1:15" x14ac:dyDescent="0.25">
      <c r="B57" s="4"/>
    </row>
    <row r="58" spans="1:15" ht="18.75" x14ac:dyDescent="0.3">
      <c r="B58" s="57" t="s">
        <v>18</v>
      </c>
      <c r="C58" s="60"/>
      <c r="D58" s="58">
        <f>D42</f>
        <v>-1633773.48318</v>
      </c>
    </row>
    <row r="59" spans="1:15" ht="18.75" x14ac:dyDescent="0.3">
      <c r="B59" s="59" t="s">
        <v>19</v>
      </c>
      <c r="C59" s="65"/>
      <c r="D59" s="50">
        <f>D49</f>
        <v>-5786986.7880000006</v>
      </c>
      <c r="E59" s="31" t="s">
        <v>26</v>
      </c>
    </row>
  </sheetData>
  <mergeCells count="20">
    <mergeCell ref="F45:I45"/>
    <mergeCell ref="K45:N45"/>
    <mergeCell ref="F38:I38"/>
    <mergeCell ref="K38:N38"/>
    <mergeCell ref="F30:I30"/>
    <mergeCell ref="K30:N30"/>
    <mergeCell ref="F44:O44"/>
    <mergeCell ref="A6:A9"/>
    <mergeCell ref="F22:O22"/>
    <mergeCell ref="D2:O2"/>
    <mergeCell ref="D3:O3"/>
    <mergeCell ref="F15:I15"/>
    <mergeCell ref="K15:N15"/>
    <mergeCell ref="F14:O14"/>
    <mergeCell ref="F29:O29"/>
    <mergeCell ref="F37:O37"/>
    <mergeCell ref="A10:A11"/>
    <mergeCell ref="F23:I23"/>
    <mergeCell ref="K23:N23"/>
    <mergeCell ref="D10:D11"/>
  </mergeCells>
  <pageMargins left="0.7" right="0.7" top="0.75" bottom="0.75" header="0.3" footer="0.3"/>
  <pageSetup scale="36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4" sqref="B14"/>
    </sheetView>
  </sheetViews>
  <sheetFormatPr defaultRowHeight="15" x14ac:dyDescent="0.25"/>
  <cols>
    <col min="1" max="1" width="17" customWidth="1"/>
    <col min="2" max="2" width="20.28515625" customWidth="1"/>
    <col min="3" max="3" width="16.42578125" customWidth="1"/>
    <col min="4" max="4" width="26.85546875" customWidth="1"/>
  </cols>
  <sheetData>
    <row r="1" spans="1:6" ht="30" x14ac:dyDescent="0.25">
      <c r="A1" s="86" t="s">
        <v>20</v>
      </c>
      <c r="B1" s="114" t="s">
        <v>37</v>
      </c>
      <c r="C1" s="114"/>
      <c r="D1" s="87" t="s">
        <v>38</v>
      </c>
      <c r="E1" s="61" t="s">
        <v>39</v>
      </c>
      <c r="F1" s="88"/>
    </row>
    <row r="2" spans="1:6" ht="30" x14ac:dyDescent="0.25">
      <c r="A2" s="86"/>
      <c r="B2" s="89" t="s">
        <v>40</v>
      </c>
      <c r="C2" s="89" t="s">
        <v>13</v>
      </c>
      <c r="D2" s="87"/>
      <c r="E2" s="86"/>
      <c r="F2" s="88"/>
    </row>
    <row r="3" spans="1:6" x14ac:dyDescent="0.25">
      <c r="A3" t="s">
        <v>14</v>
      </c>
      <c r="B3" s="90"/>
      <c r="C3" s="91"/>
      <c r="D3" s="92">
        <v>5230930000</v>
      </c>
      <c r="E3" s="93">
        <f>D3*C3</f>
        <v>0</v>
      </c>
    </row>
    <row r="4" spans="1:6" x14ac:dyDescent="0.25">
      <c r="A4" t="s">
        <v>41</v>
      </c>
      <c r="B4" s="90"/>
      <c r="C4" s="91"/>
      <c r="D4" s="92">
        <v>5230930000</v>
      </c>
      <c r="E4" s="93">
        <f t="shared" ref="E4:E13" si="0">D4*C4</f>
        <v>0</v>
      </c>
    </row>
    <row r="5" spans="1:6" x14ac:dyDescent="0.25">
      <c r="A5" t="s">
        <v>42</v>
      </c>
      <c r="B5" s="90"/>
      <c r="C5" s="91"/>
      <c r="D5" s="92">
        <v>3573057000</v>
      </c>
      <c r="E5" s="93">
        <f t="shared" si="0"/>
        <v>0</v>
      </c>
    </row>
    <row r="6" spans="1:6" x14ac:dyDescent="0.25">
      <c r="A6" t="s">
        <v>43</v>
      </c>
      <c r="B6" s="90"/>
      <c r="C6" s="91"/>
      <c r="D6" s="92">
        <v>18252000</v>
      </c>
      <c r="E6" s="93">
        <f t="shared" si="0"/>
        <v>0</v>
      </c>
    </row>
    <row r="7" spans="1:6" x14ac:dyDescent="0.25">
      <c r="A7" t="s">
        <v>44</v>
      </c>
      <c r="B7" s="94"/>
      <c r="C7" s="91"/>
      <c r="D7" s="92">
        <v>406151000</v>
      </c>
      <c r="E7" s="93">
        <f t="shared" si="0"/>
        <v>0</v>
      </c>
    </row>
    <row r="8" spans="1:6" x14ac:dyDescent="0.25">
      <c r="A8" t="s">
        <v>45</v>
      </c>
      <c r="B8" s="94"/>
      <c r="C8" s="91"/>
      <c r="D8" s="92">
        <v>3168142000</v>
      </c>
      <c r="E8" s="93">
        <f t="shared" si="0"/>
        <v>0</v>
      </c>
    </row>
    <row r="9" spans="1:6" ht="15.75" thickBot="1" x14ac:dyDescent="0.3">
      <c r="A9" t="s">
        <v>46</v>
      </c>
      <c r="B9" s="94"/>
      <c r="C9" s="91"/>
      <c r="D9" s="92">
        <v>843802000</v>
      </c>
      <c r="E9" s="95">
        <f t="shared" si="0"/>
        <v>0</v>
      </c>
    </row>
    <row r="10" spans="1:6" ht="15.75" thickTop="1" x14ac:dyDescent="0.25">
      <c r="B10" s="96">
        <f>SUM(B3:B9)</f>
        <v>0</v>
      </c>
      <c r="C10" s="3"/>
      <c r="D10" s="97" t="s">
        <v>47</v>
      </c>
      <c r="E10" s="93">
        <f>SUM(E3:E9)</f>
        <v>0</v>
      </c>
    </row>
    <row r="11" spans="1:6" x14ac:dyDescent="0.25">
      <c r="A11" s="98"/>
      <c r="B11" s="96"/>
      <c r="C11" s="3"/>
      <c r="D11" s="92"/>
      <c r="E11" s="93"/>
    </row>
    <row r="12" spans="1:6" x14ac:dyDescent="0.25">
      <c r="A12" t="s">
        <v>18</v>
      </c>
      <c r="B12" s="94"/>
      <c r="C12" s="91"/>
      <c r="D12" s="92">
        <v>-1205221000</v>
      </c>
      <c r="E12" s="93">
        <f t="shared" si="0"/>
        <v>0</v>
      </c>
    </row>
    <row r="13" spans="1:6" ht="15.75" thickBot="1" x14ac:dyDescent="0.3">
      <c r="A13" t="s">
        <v>19</v>
      </c>
      <c r="B13" s="94"/>
      <c r="C13" s="91"/>
      <c r="D13" s="92">
        <v>-1027800000</v>
      </c>
      <c r="E13" s="95">
        <f t="shared" si="0"/>
        <v>0</v>
      </c>
    </row>
    <row r="14" spans="1:6" ht="15.75" thickTop="1" x14ac:dyDescent="0.25">
      <c r="B14" s="96"/>
      <c r="C14" s="3"/>
      <c r="D14" s="99" t="s">
        <v>49</v>
      </c>
      <c r="E14" s="93"/>
      <c r="F14" s="100" t="s">
        <v>48</v>
      </c>
    </row>
  </sheetData>
  <mergeCells count="1">
    <mergeCell ref="B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1C8134-5342-44AE-8C94-3330E9053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E73E7-F8D0-4FD7-A3D9-AE813AB7770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22F48A-C292-4F10-AAE8-7F3073C32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Illustration 1</vt:lpstr>
      <vt:lpstr>Worksheet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Walter, Heidi (SAO)</cp:lastModifiedBy>
  <cp:lastPrinted>2015-12-08T01:34:20Z</cp:lastPrinted>
  <dcterms:created xsi:type="dcterms:W3CDTF">2015-01-14T23:08:49Z</dcterms:created>
  <dcterms:modified xsi:type="dcterms:W3CDTF">2017-04-12T21:24:31Z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